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lahn\Dropbox\Sejlklubben\Bestyrelse\2025\"/>
    </mc:Choice>
  </mc:AlternateContent>
  <xr:revisionPtr revIDLastSave="0" documentId="8_{E39A21BF-BB51-4714-AAC4-46B8C93486DE}" xr6:coauthVersionLast="47" xr6:coauthVersionMax="47" xr10:uidLastSave="{00000000-0000-0000-0000-000000000000}"/>
  <bookViews>
    <workbookView xWindow="-120" yWindow="-120" windowWidth="29040" windowHeight="15840" xr2:uid="{67A4D44E-BAF7-4939-B7EC-B79A3CB19908}"/>
  </bookViews>
  <sheets>
    <sheet name="Ark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4" i="1" l="1"/>
  <c r="N13" i="1"/>
  <c r="N12" i="1"/>
  <c r="N11" i="1"/>
  <c r="N10" i="1"/>
  <c r="N9" i="1"/>
  <c r="N8" i="1"/>
  <c r="N7" i="1"/>
  <c r="N6" i="1"/>
  <c r="N5" i="1"/>
  <c r="F5" i="1" s="1"/>
  <c r="N3" i="1"/>
  <c r="F3" i="1" s="1"/>
  <c r="F11" i="1"/>
  <c r="G22" i="1"/>
  <c r="C21" i="1"/>
  <c r="C17" i="1"/>
  <c r="F13" i="1"/>
  <c r="F9" i="1"/>
  <c r="N15" i="1" l="1"/>
  <c r="F7" i="1"/>
  <c r="F17" i="1" s="1"/>
  <c r="C19" i="1" s="1"/>
  <c r="C22" i="1" s="1"/>
  <c r="G21" i="1"/>
  <c r="G23" i="1" s="1"/>
  <c r="J23" i="1" l="1"/>
</calcChain>
</file>

<file path=xl/sharedStrings.xml><?xml version="1.0" encoding="utf-8"?>
<sst xmlns="http://schemas.openxmlformats.org/spreadsheetml/2006/main" count="48" uniqueCount="47">
  <si>
    <t xml:space="preserve">                 BUDGET 2025</t>
  </si>
  <si>
    <t xml:space="preserve">                       Indtægter</t>
  </si>
  <si>
    <t>Udgifter</t>
  </si>
  <si>
    <t>Kontingenter, bådpladsleje, indskud</t>
  </si>
  <si>
    <t>Lokaleomskostninger: 
Bygningsforsikring, vedligeholdelse, lys/varme, rengøring, opsyn</t>
  </si>
  <si>
    <t>Bygningforsikring</t>
  </si>
  <si>
    <t>Vedligehold</t>
  </si>
  <si>
    <t>Lys/varme</t>
  </si>
  <si>
    <t>Reng./ opsyn</t>
  </si>
  <si>
    <t>Anden indkomst:
Sponsorater, klubhus, salg af både</t>
  </si>
  <si>
    <t>Havne- og områdevedligehold, kran, moler, værktøj, fliser</t>
  </si>
  <si>
    <t>Kranservice</t>
  </si>
  <si>
    <t>Værktøj</t>
  </si>
  <si>
    <t xml:space="preserve">Kommunalt tilskud - moler, lokaler, forsikring, vedligehold, lys/varme rengøring, opsyn
</t>
  </si>
  <si>
    <t>Seniorafd. Kapsejladser, Anna-Lisa, bådforsikringer</t>
  </si>
  <si>
    <t>Forsikring</t>
  </si>
  <si>
    <t>Motor tilladelse</t>
  </si>
  <si>
    <t>Brændstof+vedligeh.</t>
  </si>
  <si>
    <t>Anna-Lisa</t>
  </si>
  <si>
    <t>Kapsejlads</t>
  </si>
  <si>
    <t>Nøgledepositum</t>
  </si>
  <si>
    <t>Ungdomsafd. incl. Kurser (hensat)</t>
  </si>
  <si>
    <t>Total sum</t>
  </si>
  <si>
    <t>Arrangementer årsfest, sejl- arrangementer</t>
  </si>
  <si>
    <t>Års- sommerfest</t>
  </si>
  <si>
    <t>Arrangemeter</t>
  </si>
  <si>
    <t>Stander x2 HAW o.l.</t>
  </si>
  <si>
    <t>Administration</t>
  </si>
  <si>
    <t>Web</t>
  </si>
  <si>
    <t>Dansk Sejlunion</t>
  </si>
  <si>
    <t>Kurser</t>
  </si>
  <si>
    <t>Administration kontingenter</t>
  </si>
  <si>
    <t>Overskud</t>
  </si>
  <si>
    <t>Indestående pr. 1/1-2025</t>
  </si>
  <si>
    <t>Indestående pr. 1/1-2024</t>
  </si>
  <si>
    <t>Indestående pr. 31/12 2025</t>
  </si>
  <si>
    <t>Nøgledepositum 1/1-2024</t>
  </si>
  <si>
    <t>Frie midler budget 31/12 2025</t>
  </si>
  <si>
    <t>Frie midler pr. 1/1 2024</t>
  </si>
  <si>
    <t>Nye bøjer</t>
  </si>
  <si>
    <t>Nye vandrør og el-sikring</t>
  </si>
  <si>
    <t>Nyt IT</t>
  </si>
  <si>
    <t>Ny vejrstation</t>
  </si>
  <si>
    <t>Mastecontainer</t>
  </si>
  <si>
    <t>Renovering 1.sal</t>
  </si>
  <si>
    <t>V-plads og fliser</t>
  </si>
  <si>
    <t>Flagbro hæves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</si>
</sst>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8"/>
      <color theme="1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0" fontId="6" fillId="0" borderId="0"/>
  </cellStyleXfs>
  <cellXfs count="58">
    <xf numFmtId="0" fontId="0" fillId="0" borderId="0" xfId="0"/>
    <xf numFmtId="0" fontId="0" fillId="0" borderId="0" xfId="0" applyAlignment="1">
      <alignment horizontal="right"/>
    </xf>
    <xf numFmtId="0" fontId="3" fillId="0" borderId="1" xfId="0" applyFont="1" applyBorder="1"/>
    <xf numFmtId="0" fontId="4" fillId="0" borderId="0" xfId="0" applyFont="1"/>
    <xf numFmtId="0" fontId="4" fillId="0" borderId="0" xfId="0" applyFont="1" applyAlignment="1">
      <alignment vertical="top" wrapText="1"/>
    </xf>
    <xf numFmtId="3" fontId="4" fillId="0" borderId="0" xfId="0" applyNumberFormat="1" applyFont="1" applyAlignment="1">
      <alignment vertical="center" wrapText="1"/>
    </xf>
    <xf numFmtId="0" fontId="4" fillId="0" borderId="3" xfId="0" applyFont="1" applyBorder="1" applyAlignment="1">
      <alignment vertical="top" wrapText="1"/>
    </xf>
    <xf numFmtId="3" fontId="4" fillId="0" borderId="0" xfId="0" applyNumberFormat="1" applyFont="1" applyAlignment="1">
      <alignment vertical="center"/>
    </xf>
    <xf numFmtId="3" fontId="4" fillId="0" borderId="4" xfId="0" applyNumberFormat="1" applyFont="1" applyBorder="1" applyAlignment="1">
      <alignment horizontal="right" vertical="center"/>
    </xf>
    <xf numFmtId="3" fontId="4" fillId="0" borderId="5" xfId="0" applyNumberFormat="1" applyFont="1" applyBorder="1" applyAlignment="1">
      <alignment horizontal="right" vertical="center"/>
    </xf>
    <xf numFmtId="3" fontId="5" fillId="0" borderId="6" xfId="0" applyNumberFormat="1" applyFont="1" applyBorder="1" applyAlignment="1">
      <alignment vertical="center"/>
    </xf>
    <xf numFmtId="0" fontId="4" fillId="0" borderId="7" xfId="0" applyFont="1" applyBorder="1"/>
    <xf numFmtId="0" fontId="4" fillId="0" borderId="2" xfId="0" applyFont="1" applyBorder="1" applyAlignment="1">
      <alignment vertical="top" wrapText="1"/>
    </xf>
    <xf numFmtId="3" fontId="4" fillId="0" borderId="8" xfId="0" applyNumberFormat="1" applyFont="1" applyBorder="1" applyAlignment="1">
      <alignment vertical="center"/>
    </xf>
    <xf numFmtId="3" fontId="4" fillId="0" borderId="9" xfId="0" applyNumberFormat="1" applyFont="1" applyBorder="1" applyAlignment="1">
      <alignment horizontal="left" vertical="center" wrapText="1"/>
    </xf>
    <xf numFmtId="3" fontId="4" fillId="0" borderId="1" xfId="0" applyNumberFormat="1" applyFont="1" applyBorder="1" applyAlignment="1">
      <alignment horizontal="left" vertical="center" wrapText="1"/>
    </xf>
    <xf numFmtId="3" fontId="5" fillId="0" borderId="10" xfId="0" applyNumberFormat="1" applyFont="1" applyBorder="1" applyAlignment="1">
      <alignment vertical="center"/>
    </xf>
    <xf numFmtId="3" fontId="4" fillId="0" borderId="11" xfId="0" applyNumberFormat="1" applyFont="1" applyBorder="1" applyAlignment="1">
      <alignment horizontal="right" vertical="center"/>
    </xf>
    <xf numFmtId="3" fontId="4" fillId="0" borderId="0" xfId="0" applyNumberFormat="1" applyFont="1" applyAlignment="1">
      <alignment horizontal="right" vertical="center"/>
    </xf>
    <xf numFmtId="0" fontId="6" fillId="0" borderId="0" xfId="1"/>
    <xf numFmtId="3" fontId="5" fillId="0" borderId="12" xfId="0" applyNumberFormat="1" applyFont="1" applyBorder="1" applyAlignment="1">
      <alignment vertical="center"/>
    </xf>
    <xf numFmtId="0" fontId="4" fillId="0" borderId="2" xfId="0" applyFont="1" applyBorder="1" applyAlignment="1">
      <alignment wrapText="1"/>
    </xf>
    <xf numFmtId="0" fontId="6" fillId="0" borderId="13" xfId="1" applyBorder="1"/>
    <xf numFmtId="0" fontId="4" fillId="0" borderId="0" xfId="0" applyFont="1" applyAlignment="1">
      <alignment horizontal="left" vertical="top" wrapText="1"/>
    </xf>
    <xf numFmtId="3" fontId="4" fillId="0" borderId="0" xfId="0" applyNumberFormat="1" applyFont="1"/>
    <xf numFmtId="0" fontId="4" fillId="0" borderId="0" xfId="0" applyFont="1" applyAlignment="1">
      <alignment wrapText="1"/>
    </xf>
    <xf numFmtId="0" fontId="4" fillId="0" borderId="8" xfId="0" applyFont="1" applyBorder="1" applyAlignment="1">
      <alignment vertical="center"/>
    </xf>
    <xf numFmtId="3" fontId="4" fillId="0" borderId="9" xfId="0" applyNumberFormat="1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3" fontId="4" fillId="0" borderId="11" xfId="0" applyNumberFormat="1" applyFont="1" applyBorder="1" applyAlignment="1">
      <alignment horizontal="left" vertical="center" wrapText="1"/>
    </xf>
    <xf numFmtId="3" fontId="4" fillId="0" borderId="1" xfId="0" applyNumberFormat="1" applyFont="1" applyBorder="1"/>
    <xf numFmtId="3" fontId="4" fillId="0" borderId="4" xfId="0" applyNumberFormat="1" applyFont="1" applyBorder="1" applyAlignment="1">
      <alignment horizontal="right" vertical="center" wrapText="1"/>
    </xf>
    <xf numFmtId="3" fontId="4" fillId="0" borderId="0" xfId="0" applyNumberFormat="1" applyFont="1" applyAlignment="1">
      <alignment horizontal="right" vertical="center" wrapText="1"/>
    </xf>
    <xf numFmtId="0" fontId="4" fillId="0" borderId="14" xfId="0" applyFont="1" applyBorder="1" applyAlignment="1">
      <alignment vertical="top" wrapText="1"/>
    </xf>
    <xf numFmtId="3" fontId="4" fillId="0" borderId="15" xfId="0" applyNumberFormat="1" applyFont="1" applyBorder="1" applyAlignment="1">
      <alignment vertical="center"/>
    </xf>
    <xf numFmtId="3" fontId="4" fillId="0" borderId="16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top" wrapText="1"/>
    </xf>
    <xf numFmtId="0" fontId="4" fillId="0" borderId="17" xfId="0" applyFont="1" applyBorder="1"/>
    <xf numFmtId="3" fontId="4" fillId="0" borderId="18" xfId="0" applyNumberFormat="1" applyFont="1" applyBorder="1" applyAlignment="1">
      <alignment horizontal="right" vertical="center"/>
    </xf>
    <xf numFmtId="3" fontId="5" fillId="0" borderId="19" xfId="0" applyNumberFormat="1" applyFont="1" applyBorder="1" applyAlignment="1">
      <alignment vertical="center"/>
    </xf>
    <xf numFmtId="3" fontId="4" fillId="0" borderId="20" xfId="0" applyNumberFormat="1" applyFont="1" applyBorder="1"/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/>
    </xf>
    <xf numFmtId="9" fontId="4" fillId="0" borderId="0" xfId="0" applyNumberFormat="1" applyFont="1" applyAlignment="1">
      <alignment horizontal="center"/>
    </xf>
    <xf numFmtId="4" fontId="4" fillId="0" borderId="0" xfId="0" applyNumberFormat="1" applyFont="1"/>
    <xf numFmtId="3" fontId="4" fillId="0" borderId="0" xfId="0" applyNumberFormat="1" applyFont="1" applyAlignment="1">
      <alignment horizontal="left"/>
    </xf>
    <xf numFmtId="4" fontId="4" fillId="0" borderId="0" xfId="0" applyNumberFormat="1" applyFont="1" applyAlignment="1">
      <alignment horizontal="center"/>
    </xf>
    <xf numFmtId="0" fontId="4" fillId="0" borderId="1" xfId="0" applyFont="1" applyBorder="1"/>
    <xf numFmtId="3" fontId="4" fillId="0" borderId="0" xfId="0" applyNumberFormat="1" applyFont="1" applyAlignment="1">
      <alignment horizontal="right"/>
    </xf>
    <xf numFmtId="4" fontId="4" fillId="0" borderId="21" xfId="0" applyNumberFormat="1" applyFont="1" applyBorder="1"/>
    <xf numFmtId="4" fontId="4" fillId="0" borderId="22" xfId="0" applyNumberFormat="1" applyFont="1" applyBorder="1"/>
    <xf numFmtId="4" fontId="4" fillId="0" borderId="20" xfId="0" applyNumberFormat="1" applyFont="1" applyBorder="1"/>
    <xf numFmtId="0" fontId="6" fillId="0" borderId="0" xfId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Normal" xfId="0" builtinId="0"/>
    <cellStyle name="Normal 2" xfId="1" xr:uid="{01AC0746-858F-43B9-B346-B79237EF1F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10477</xdr:rowOff>
    </xdr:from>
    <xdr:to>
      <xdr:col>1</xdr:col>
      <xdr:colOff>971550</xdr:colOff>
      <xdr:row>0</xdr:row>
      <xdr:rowOff>525673</xdr:rowOff>
    </xdr:to>
    <xdr:pic>
      <xdr:nvPicPr>
        <xdr:cNvPr id="3" name="Billede 2">
          <a:extLst>
            <a:ext uri="{FF2B5EF4-FFF2-40B4-BE49-F238E27FC236}">
              <a16:creationId xmlns:a16="http://schemas.microsoft.com/office/drawing/2014/main" id="{0EBB6BD2-9026-470C-82D7-962DA42BB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0477"/>
          <a:ext cx="981075" cy="51519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vejbo\Downloads\ARS%202024\ARS%20Regnskab%202025%20-%20PETER.xlsx" TargetMode="External"/><Relationship Id="rId1" Type="http://schemas.openxmlformats.org/officeDocument/2006/relationships/externalLinkPath" Target="/Users/vejbo/Downloads/ARS%202024/ARS%20Regnskab%202025%20-%20PETE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ogføring"/>
      <sheetName val="Overblik"/>
      <sheetName val="Budget 2025"/>
      <sheetName val="Budget 2024"/>
      <sheetName val="Budget 2023"/>
      <sheetName val="Budget 2022"/>
      <sheetName val="Budget 2021"/>
      <sheetName val="BUD 2020"/>
      <sheetName val="BUD 2019"/>
      <sheetName val="BUD 2018"/>
      <sheetName val="Bud-md-2017"/>
      <sheetName val="Hovedtal 2019"/>
    </sheetNames>
    <sheetDataSet>
      <sheetData sheetId="0">
        <row r="8">
          <cell r="I8">
            <v>326920.57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2229B-871C-4C45-87E4-AC99280F9FEE}">
  <sheetPr>
    <pageSetUpPr fitToPage="1"/>
  </sheetPr>
  <dimension ref="A1:N24"/>
  <sheetViews>
    <sheetView tabSelected="1" workbookViewId="0">
      <selection activeCell="L11" sqref="L11"/>
    </sheetView>
  </sheetViews>
  <sheetFormatPr defaultRowHeight="15" x14ac:dyDescent="0.25"/>
  <cols>
    <col min="1" max="1" width="2.7109375" style="19" customWidth="1"/>
    <col min="2" max="2" width="23.140625" style="19" customWidth="1"/>
    <col min="3" max="3" width="9.85546875" style="19" bestFit="1" customWidth="1"/>
    <col min="4" max="4" width="4.7109375" style="19" customWidth="1"/>
    <col min="5" max="5" width="27.7109375" style="19" customWidth="1"/>
    <col min="6" max="6" width="9.28515625" style="19"/>
    <col min="7" max="7" width="14.140625" style="19" customWidth="1"/>
    <col min="8" max="8" width="13" style="19" customWidth="1"/>
    <col min="9" max="9" width="12.5703125" style="19" customWidth="1"/>
    <col min="10" max="10" width="11.42578125" style="19" customWidth="1"/>
    <col min="11" max="11" width="11" style="19" customWidth="1"/>
    <col min="12" max="13" width="11.85546875" style="19" customWidth="1"/>
    <col min="14" max="14" width="9" style="19"/>
  </cols>
  <sheetData>
    <row r="1" spans="1:14" ht="42.75" customHeight="1" x14ac:dyDescent="0.25">
      <c r="A1"/>
      <c r="B1" s="54" t="s">
        <v>0</v>
      </c>
      <c r="C1" s="54"/>
      <c r="D1" s="54"/>
      <c r="E1" s="54"/>
      <c r="F1" s="54"/>
      <c r="G1" s="1"/>
      <c r="H1" s="1"/>
      <c r="I1" s="1"/>
      <c r="J1" s="1"/>
      <c r="K1" s="1"/>
      <c r="L1" s="1"/>
      <c r="M1" s="1"/>
      <c r="N1"/>
    </row>
    <row r="2" spans="1:14" ht="21" thickBot="1" x14ac:dyDescent="0.35">
      <c r="A2"/>
      <c r="B2" s="55" t="s">
        <v>1</v>
      </c>
      <c r="C2" s="55"/>
      <c r="D2" s="2"/>
      <c r="E2" s="56" t="s">
        <v>2</v>
      </c>
      <c r="F2" s="57"/>
      <c r="G2" s="1"/>
      <c r="H2" s="1"/>
      <c r="I2" s="1"/>
      <c r="J2" s="1"/>
      <c r="K2" s="1"/>
      <c r="L2" s="1"/>
      <c r="M2" s="1"/>
      <c r="N2"/>
    </row>
    <row r="3" spans="1:14" ht="48.75" thickTop="1" x14ac:dyDescent="0.25">
      <c r="A3" s="3"/>
      <c r="B3" s="4" t="s">
        <v>3</v>
      </c>
      <c r="C3" s="5">
        <v>150000</v>
      </c>
      <c r="D3" s="3"/>
      <c r="E3" s="6" t="s">
        <v>4</v>
      </c>
      <c r="F3" s="7">
        <f t="shared" ref="F3" si="0">N3</f>
        <v>142000</v>
      </c>
      <c r="G3" s="8">
        <v>7000</v>
      </c>
      <c r="H3" s="9">
        <v>5000</v>
      </c>
      <c r="I3" s="9">
        <v>35000</v>
      </c>
      <c r="J3" s="9">
        <v>8000</v>
      </c>
      <c r="K3" s="9">
        <v>37000</v>
      </c>
      <c r="L3" s="9">
        <v>30000</v>
      </c>
      <c r="M3" s="18">
        <v>20000</v>
      </c>
      <c r="N3" s="10">
        <f>SUM(G3:M3)</f>
        <v>142000</v>
      </c>
    </row>
    <row r="4" spans="1:14" ht="24.75" thickBot="1" x14ac:dyDescent="0.3">
      <c r="A4" s="3"/>
      <c r="B4" s="4"/>
      <c r="C4" s="7"/>
      <c r="D4" s="11"/>
      <c r="E4" s="12"/>
      <c r="F4" s="13"/>
      <c r="G4" s="14" t="s">
        <v>5</v>
      </c>
      <c r="H4" s="15" t="s">
        <v>6</v>
      </c>
      <c r="I4" s="15" t="s">
        <v>7</v>
      </c>
      <c r="J4" s="15" t="s">
        <v>8</v>
      </c>
      <c r="K4" s="15" t="s">
        <v>40</v>
      </c>
      <c r="L4" s="15" t="s">
        <v>43</v>
      </c>
      <c r="M4" s="15" t="s">
        <v>44</v>
      </c>
      <c r="N4" s="16"/>
    </row>
    <row r="5" spans="1:14" ht="37.5" thickTop="1" thickBot="1" x14ac:dyDescent="0.3">
      <c r="A5" s="3"/>
      <c r="B5" s="4" t="s">
        <v>9</v>
      </c>
      <c r="C5" s="7">
        <v>5000</v>
      </c>
      <c r="D5" s="11"/>
      <c r="E5" s="4" t="s">
        <v>10</v>
      </c>
      <c r="F5" s="7">
        <f>N5</f>
        <v>54500</v>
      </c>
      <c r="G5" s="17">
        <v>10000</v>
      </c>
      <c r="H5" s="18">
        <v>2000</v>
      </c>
      <c r="I5" s="18">
        <v>7000</v>
      </c>
      <c r="J5" s="18">
        <v>9000</v>
      </c>
      <c r="K5" s="18">
        <v>4500</v>
      </c>
      <c r="L5" s="53">
        <v>10000</v>
      </c>
      <c r="M5" s="53">
        <v>12000</v>
      </c>
      <c r="N5" s="10">
        <f t="shared" ref="N5:N14" si="1">SUM(G5:M5)</f>
        <v>54500</v>
      </c>
    </row>
    <row r="6" spans="1:14" ht="25.5" thickTop="1" thickBot="1" x14ac:dyDescent="0.3">
      <c r="A6" s="3"/>
      <c r="B6" s="4"/>
      <c r="C6" s="7"/>
      <c r="D6" s="11"/>
      <c r="E6" s="21"/>
      <c r="F6" s="13"/>
      <c r="G6" s="14" t="s">
        <v>11</v>
      </c>
      <c r="H6" s="15" t="s">
        <v>12</v>
      </c>
      <c r="I6" s="15" t="s">
        <v>6</v>
      </c>
      <c r="J6" s="15" t="s">
        <v>39</v>
      </c>
      <c r="K6" s="15" t="s">
        <v>42</v>
      </c>
      <c r="L6" s="22" t="s">
        <v>45</v>
      </c>
      <c r="M6" s="22" t="s">
        <v>46</v>
      </c>
      <c r="N6" s="10">
        <f t="shared" si="1"/>
        <v>0</v>
      </c>
    </row>
    <row r="7" spans="1:14" ht="61.5" thickTop="1" thickBot="1" x14ac:dyDescent="0.3">
      <c r="A7" s="3"/>
      <c r="B7" s="23" t="s">
        <v>13</v>
      </c>
      <c r="C7" s="7">
        <v>55000</v>
      </c>
      <c r="D7" s="11"/>
      <c r="E7" s="4" t="s">
        <v>14</v>
      </c>
      <c r="F7" s="7">
        <f>N7</f>
        <v>23000</v>
      </c>
      <c r="G7" s="17">
        <v>6000</v>
      </c>
      <c r="H7" s="18">
        <v>3000</v>
      </c>
      <c r="I7" s="18">
        <v>1000</v>
      </c>
      <c r="J7" s="18">
        <v>2000</v>
      </c>
      <c r="K7" s="18">
        <v>11000</v>
      </c>
      <c r="L7" s="18"/>
      <c r="M7" s="18"/>
      <c r="N7" s="10">
        <f t="shared" si="1"/>
        <v>23000</v>
      </c>
    </row>
    <row r="8" spans="1:14" ht="25.5" thickTop="1" thickBot="1" x14ac:dyDescent="0.3">
      <c r="A8" s="3"/>
      <c r="B8" s="4"/>
      <c r="C8" s="24"/>
      <c r="D8" s="11"/>
      <c r="E8" s="21"/>
      <c r="F8" s="13"/>
      <c r="G8" s="14" t="s">
        <v>15</v>
      </c>
      <c r="H8" s="15" t="s">
        <v>16</v>
      </c>
      <c r="I8" s="15" t="s">
        <v>17</v>
      </c>
      <c r="J8" s="15" t="s">
        <v>18</v>
      </c>
      <c r="K8" s="15" t="s">
        <v>19</v>
      </c>
      <c r="L8" s="15"/>
      <c r="M8" s="15"/>
      <c r="N8" s="10">
        <f t="shared" si="1"/>
        <v>0</v>
      </c>
    </row>
    <row r="9" spans="1:14" ht="25.5" thickTop="1" thickBot="1" x14ac:dyDescent="0.3">
      <c r="A9" s="3"/>
      <c r="B9" s="4" t="s">
        <v>20</v>
      </c>
      <c r="C9" s="24">
        <v>2000</v>
      </c>
      <c r="D9" s="11"/>
      <c r="E9" s="4" t="s">
        <v>21</v>
      </c>
      <c r="F9" s="7">
        <f>G9</f>
        <v>5000</v>
      </c>
      <c r="G9" s="17">
        <v>5000</v>
      </c>
      <c r="H9" s="18"/>
      <c r="I9" s="18"/>
      <c r="J9" s="18"/>
      <c r="K9" s="18"/>
      <c r="L9" s="18"/>
      <c r="M9" s="18"/>
      <c r="N9" s="10">
        <f t="shared" si="1"/>
        <v>5000</v>
      </c>
    </row>
    <row r="10" spans="1:14" ht="16.5" thickTop="1" thickBot="1" x14ac:dyDescent="0.3">
      <c r="A10" s="3"/>
      <c r="B10" s="25"/>
      <c r="C10" s="3"/>
      <c r="D10" s="11"/>
      <c r="E10" s="21"/>
      <c r="F10" s="26"/>
      <c r="G10" s="27" t="s">
        <v>22</v>
      </c>
      <c r="H10" s="28"/>
      <c r="I10" s="28"/>
      <c r="J10" s="28"/>
      <c r="K10" s="28"/>
      <c r="L10" s="28"/>
      <c r="M10" s="28"/>
      <c r="N10" s="10">
        <f t="shared" si="1"/>
        <v>0</v>
      </c>
    </row>
    <row r="11" spans="1:14" ht="25.5" thickTop="1" thickBot="1" x14ac:dyDescent="0.3">
      <c r="A11" s="3"/>
      <c r="B11" s="23"/>
      <c r="C11" s="3"/>
      <c r="D11" s="11"/>
      <c r="E11" s="4" t="s">
        <v>23</v>
      </c>
      <c r="F11" s="7">
        <f>N11</f>
        <v>28000</v>
      </c>
      <c r="G11" s="17">
        <v>15000</v>
      </c>
      <c r="H11" s="18">
        <v>5000</v>
      </c>
      <c r="I11" s="18">
        <v>8000</v>
      </c>
      <c r="J11" s="24"/>
      <c r="K11" s="24"/>
      <c r="L11" s="24"/>
      <c r="M11" s="24"/>
      <c r="N11" s="10">
        <f t="shared" si="1"/>
        <v>28000</v>
      </c>
    </row>
    <row r="12" spans="1:14" ht="25.5" thickTop="1" thickBot="1" x14ac:dyDescent="0.3">
      <c r="A12" s="3"/>
      <c r="B12" s="23"/>
      <c r="C12" s="3"/>
      <c r="D12" s="11"/>
      <c r="E12" s="12"/>
      <c r="F12" s="13"/>
      <c r="G12" s="29" t="s">
        <v>24</v>
      </c>
      <c r="H12" s="15" t="s">
        <v>25</v>
      </c>
      <c r="I12" s="15" t="s">
        <v>26</v>
      </c>
      <c r="J12" s="30"/>
      <c r="K12" s="30"/>
      <c r="L12" s="30"/>
      <c r="M12" s="30"/>
      <c r="N12" s="10">
        <f t="shared" si="1"/>
        <v>0</v>
      </c>
    </row>
    <row r="13" spans="1:14" ht="16.5" thickTop="1" thickBot="1" x14ac:dyDescent="0.3">
      <c r="A13" s="3"/>
      <c r="B13" s="23"/>
      <c r="C13" s="3"/>
      <c r="D13" s="11"/>
      <c r="E13" s="4" t="s">
        <v>27</v>
      </c>
      <c r="F13" s="7">
        <f>N13</f>
        <v>26000</v>
      </c>
      <c r="G13" s="31">
        <v>1000</v>
      </c>
      <c r="H13" s="32">
        <v>12000</v>
      </c>
      <c r="I13" s="32">
        <v>1000</v>
      </c>
      <c r="J13" s="32">
        <v>2000</v>
      </c>
      <c r="K13" s="32">
        <v>10000</v>
      </c>
      <c r="L13" s="32"/>
      <c r="M13" s="32"/>
      <c r="N13" s="10">
        <f t="shared" si="1"/>
        <v>26000</v>
      </c>
    </row>
    <row r="14" spans="1:14" ht="36.75" thickTop="1" x14ac:dyDescent="0.25">
      <c r="A14" s="3"/>
      <c r="B14" s="23"/>
      <c r="C14" s="3"/>
      <c r="D14" s="11"/>
      <c r="E14" s="12"/>
      <c r="F14" s="13"/>
      <c r="G14" s="14" t="s">
        <v>28</v>
      </c>
      <c r="H14" s="15" t="s">
        <v>29</v>
      </c>
      <c r="I14" s="15" t="s">
        <v>30</v>
      </c>
      <c r="J14" s="15" t="s">
        <v>31</v>
      </c>
      <c r="K14" s="28" t="s">
        <v>41</v>
      </c>
      <c r="L14" s="28"/>
      <c r="M14" s="28"/>
      <c r="N14" s="10">
        <f t="shared" si="1"/>
        <v>0</v>
      </c>
    </row>
    <row r="15" spans="1:14" x14ac:dyDescent="0.25">
      <c r="A15" s="3"/>
      <c r="B15" s="23"/>
      <c r="C15" s="3"/>
      <c r="D15" s="11"/>
      <c r="E15" s="33"/>
      <c r="F15" s="34"/>
      <c r="G15" s="35"/>
      <c r="H15" s="18"/>
      <c r="I15" s="18"/>
      <c r="J15" s="18"/>
      <c r="K15" s="18"/>
      <c r="L15" s="18"/>
      <c r="M15" s="18"/>
      <c r="N15" s="20">
        <f>SUM(N3:N14)</f>
        <v>278500</v>
      </c>
    </row>
    <row r="16" spans="1:14" ht="15.75" thickBot="1" x14ac:dyDescent="0.3">
      <c r="A16" s="3"/>
      <c r="B16" s="36"/>
      <c r="C16" s="30"/>
      <c r="D16" s="37"/>
      <c r="E16" s="36"/>
      <c r="F16" s="13"/>
      <c r="G16" s="35"/>
      <c r="H16" s="38"/>
      <c r="I16" s="38"/>
      <c r="J16" s="38"/>
      <c r="K16" s="38"/>
      <c r="L16" s="38"/>
      <c r="M16" s="9"/>
      <c r="N16" s="39"/>
    </row>
    <row r="17" spans="1:14" ht="15.75" thickBot="1" x14ac:dyDescent="0.3">
      <c r="A17" s="3"/>
      <c r="B17" s="3"/>
      <c r="C17" s="40">
        <f>SUM(C3:C16)</f>
        <v>212000</v>
      </c>
      <c r="D17" s="3"/>
      <c r="E17" s="3"/>
      <c r="F17" s="40">
        <f>SUM(F3:F16)</f>
        <v>278500</v>
      </c>
      <c r="G17" s="41"/>
      <c r="H17" s="41"/>
      <c r="I17" s="41"/>
      <c r="J17" s="41"/>
      <c r="K17" s="41"/>
      <c r="L17" s="41"/>
      <c r="M17" s="41"/>
      <c r="N17" s="42"/>
    </row>
    <row r="18" spans="1:14" ht="15.75" thickTop="1" x14ac:dyDescent="0.25">
      <c r="A18" s="3"/>
      <c r="B18" s="3"/>
      <c r="C18" s="24"/>
      <c r="D18" s="3"/>
      <c r="E18" s="43"/>
      <c r="F18" s="24"/>
      <c r="G18" s="41"/>
      <c r="H18" s="41"/>
      <c r="I18" s="41"/>
      <c r="J18" s="41"/>
      <c r="K18" s="41"/>
      <c r="L18" s="41"/>
      <c r="M18" s="41"/>
      <c r="N18" s="7"/>
    </row>
    <row r="19" spans="1:14" x14ac:dyDescent="0.25">
      <c r="A19" s="3"/>
      <c r="B19" s="3" t="s">
        <v>32</v>
      </c>
      <c r="C19" s="24">
        <f>C17-F17</f>
        <v>-66500</v>
      </c>
      <c r="D19" s="44"/>
      <c r="E19" s="45"/>
      <c r="F19" s="46"/>
      <c r="G19" s="43"/>
      <c r="H19" s="43"/>
      <c r="I19" s="43"/>
      <c r="J19" s="43"/>
      <c r="K19" s="43"/>
      <c r="L19" s="43"/>
      <c r="M19" s="43"/>
      <c r="N19" s="3"/>
    </row>
    <row r="20" spans="1:14" x14ac:dyDescent="0.25">
      <c r="A20" s="3"/>
      <c r="B20" s="3"/>
      <c r="C20" s="24"/>
      <c r="D20" s="3"/>
      <c r="E20" s="47"/>
      <c r="F20" s="24"/>
      <c r="G20" s="43"/>
      <c r="H20" s="43"/>
      <c r="I20" s="43"/>
      <c r="J20" s="43"/>
      <c r="K20" s="43"/>
      <c r="L20" s="43"/>
      <c r="M20" s="43"/>
      <c r="N20" s="3"/>
    </row>
    <row r="21" spans="1:14" x14ac:dyDescent="0.25">
      <c r="A21" s="3"/>
      <c r="B21" s="48" t="s">
        <v>33</v>
      </c>
      <c r="C21" s="45">
        <f>[1]Bogføring!I8</f>
        <v>326920.57</v>
      </c>
      <c r="D21" s="3"/>
      <c r="E21" s="3" t="s">
        <v>34</v>
      </c>
      <c r="F21" s="3"/>
      <c r="G21" s="45">
        <f>C21</f>
        <v>326920.57</v>
      </c>
      <c r="H21" s="3"/>
      <c r="I21" s="3"/>
      <c r="J21" s="3"/>
      <c r="K21" s="3"/>
      <c r="L21" s="3"/>
      <c r="M21" s="3"/>
      <c r="N21" s="3"/>
    </row>
    <row r="22" spans="1:14" x14ac:dyDescent="0.25">
      <c r="A22" s="3"/>
      <c r="B22" s="3" t="s">
        <v>35</v>
      </c>
      <c r="C22" s="45">
        <f>C21+C19</f>
        <v>260420.57</v>
      </c>
      <c r="D22" s="3"/>
      <c r="E22" s="3" t="s">
        <v>36</v>
      </c>
      <c r="F22" s="49"/>
      <c r="G22" s="50">
        <f>31100+2000</f>
        <v>33100</v>
      </c>
      <c r="H22" s="3"/>
      <c r="I22" s="3"/>
      <c r="J22" s="43" t="s">
        <v>37</v>
      </c>
      <c r="K22" s="43"/>
      <c r="L22" s="43"/>
      <c r="M22" s="43"/>
      <c r="N22" s="3"/>
    </row>
    <row r="23" spans="1:14" ht="15.75" thickBot="1" x14ac:dyDescent="0.3">
      <c r="A23" s="3"/>
      <c r="B23" s="3"/>
      <c r="C23" s="3"/>
      <c r="D23" s="3"/>
      <c r="E23" s="3" t="s">
        <v>38</v>
      </c>
      <c r="F23" s="3"/>
      <c r="G23" s="51">
        <f>G21-G22</f>
        <v>293820.57</v>
      </c>
      <c r="H23" s="3"/>
      <c r="I23" s="3"/>
      <c r="J23" s="52">
        <f>G23+(C19+C9)</f>
        <v>229320.57</v>
      </c>
      <c r="K23" s="45"/>
      <c r="L23" s="45"/>
      <c r="M23" s="45"/>
      <c r="N23" s="3"/>
    </row>
    <row r="24" spans="1:14" ht="15.75" thickTop="1" x14ac:dyDescent="0.25">
      <c r="A24" s="3"/>
      <c r="B24" s="3"/>
      <c r="C24" s="3"/>
      <c r="D24" s="3"/>
      <c r="E24" s="3"/>
      <c r="F24" s="3"/>
      <c r="G24" s="43"/>
      <c r="H24" s="43"/>
      <c r="I24" s="43"/>
      <c r="J24" s="43"/>
      <c r="K24" s="43"/>
      <c r="L24" s="43"/>
      <c r="M24" s="43"/>
      <c r="N24" s="3"/>
    </row>
  </sheetData>
  <mergeCells count="3">
    <mergeCell ref="B1:F1"/>
    <mergeCell ref="B2:C2"/>
    <mergeCell ref="E2:F2"/>
  </mergeCells>
  <pageMargins left="0.7" right="0.7" top="0.75" bottom="0.75" header="0.3" footer="0.3"/>
  <pageSetup paperSize="9" scale="82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Ilse Vejborg</dc:creator>
  <cp:lastModifiedBy>SISU Turneringsleder - Maria Glahn</cp:lastModifiedBy>
  <cp:lastPrinted>2025-02-03T14:23:13Z</cp:lastPrinted>
  <dcterms:created xsi:type="dcterms:W3CDTF">2025-01-03T11:48:04Z</dcterms:created>
  <dcterms:modified xsi:type="dcterms:W3CDTF">2025-03-03T08:56:35Z</dcterms:modified>
</cp:coreProperties>
</file>